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garzonb\Desktop\"/>
    </mc:Choice>
  </mc:AlternateContent>
  <xr:revisionPtr revIDLastSave="0" documentId="13_ncr:1_{0E969863-359B-4277-A724-8B754F4BA0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ON ACTUAL A MAY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O12" i="1"/>
  <c r="N12" i="1"/>
  <c r="P38" i="1"/>
  <c r="O38" i="1"/>
  <c r="N38" i="1"/>
  <c r="F12" i="1"/>
  <c r="G12" i="1"/>
  <c r="H12" i="1"/>
  <c r="I12" i="1"/>
  <c r="J12" i="1"/>
  <c r="K12" i="1"/>
  <c r="L12" i="1"/>
  <c r="P7" i="1"/>
  <c r="O7" i="1"/>
  <c r="N7" i="1"/>
  <c r="F7" i="1"/>
  <c r="G7" i="1"/>
  <c r="H7" i="1"/>
  <c r="I7" i="1"/>
  <c r="J7" i="1"/>
  <c r="K7" i="1"/>
  <c r="L7" i="1"/>
  <c r="P18" i="1"/>
  <c r="O18" i="1"/>
  <c r="N18" i="1"/>
  <c r="F18" i="1"/>
  <c r="G18" i="1"/>
  <c r="H18" i="1"/>
  <c r="I18" i="1"/>
  <c r="J18" i="1"/>
  <c r="K18" i="1"/>
  <c r="L18" i="1"/>
  <c r="P16" i="1"/>
  <c r="O16" i="1"/>
  <c r="N16" i="1"/>
  <c r="F16" i="1"/>
  <c r="G16" i="1"/>
  <c r="H16" i="1"/>
  <c r="I16" i="1"/>
  <c r="J16" i="1"/>
  <c r="K16" i="1"/>
  <c r="L16" i="1"/>
  <c r="F38" i="1"/>
  <c r="G38" i="1"/>
  <c r="H38" i="1"/>
  <c r="I38" i="1"/>
  <c r="J38" i="1"/>
  <c r="K38" i="1"/>
  <c r="L38" i="1"/>
  <c r="P6" i="1"/>
  <c r="P8" i="1"/>
  <c r="P9" i="1"/>
  <c r="P10" i="1"/>
  <c r="P11" i="1"/>
  <c r="P13" i="1"/>
  <c r="P14" i="1"/>
  <c r="P15" i="1"/>
  <c r="P17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9" i="1"/>
  <c r="O6" i="1"/>
  <c r="O8" i="1"/>
  <c r="O9" i="1"/>
  <c r="O10" i="1"/>
  <c r="O11" i="1"/>
  <c r="O13" i="1"/>
  <c r="O14" i="1"/>
  <c r="O15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9" i="1"/>
  <c r="N6" i="1"/>
  <c r="N8" i="1"/>
  <c r="N9" i="1"/>
  <c r="N10" i="1"/>
  <c r="N11" i="1"/>
  <c r="N13" i="1"/>
  <c r="N14" i="1"/>
  <c r="N15" i="1"/>
  <c r="N17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P5" i="1"/>
  <c r="O5" i="1"/>
  <c r="N5" i="1"/>
</calcChain>
</file>

<file path=xl/sharedStrings.xml><?xml version="1.0" encoding="utf-8"?>
<sst xmlns="http://schemas.openxmlformats.org/spreadsheetml/2006/main" count="217" uniqueCount="68">
  <si>
    <t>Año Fiscal:</t>
  </si>
  <si>
    <t/>
  </si>
  <si>
    <t>Vigencia:</t>
  </si>
  <si>
    <t>Actual</t>
  </si>
  <si>
    <t>Periodo:</t>
  </si>
  <si>
    <t>Enero-Mayo</t>
  </si>
  <si>
    <t>UEJ</t>
  </si>
  <si>
    <t>NOMBRE UEJ</t>
  </si>
  <si>
    <t>RUBRO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</si>
  <si>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</si>
  <si>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</si>
  <si>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</si>
  <si>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</si>
  <si>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</si>
  <si>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</si>
  <si>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</si>
  <si>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</si>
  <si>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</si>
  <si>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11-02-00</t>
  </si>
  <si>
    <t>FONDO ROTATORIO DEL MINISTERIO DE RELACIONES EXTERIORES</t>
  </si>
  <si>
    <t>A-02</t>
  </si>
  <si>
    <t>10</t>
  </si>
  <si>
    <t>ADQUISICIÓN DE BIENES  Y SERVICIOS</t>
  </si>
  <si>
    <t>20</t>
  </si>
  <si>
    <t>A-03-02-02</t>
  </si>
  <si>
    <t>A ORGANIZACIONES INTERNACIONALES</t>
  </si>
  <si>
    <t>A-03-03-01-052</t>
  </si>
  <si>
    <t>PLAN DE PROMOCIÓN DE COLOMBIA EN EL EXTERIOR</t>
  </si>
  <si>
    <t>A-03-03-01-999</t>
  </si>
  <si>
    <t>OTRAS TRANSFERENCIAS - DISTRIBUCIÓN PREVIO CONCEPTO DGPPN</t>
  </si>
  <si>
    <t>A-08-01</t>
  </si>
  <si>
    <t>IMPUESTOS</t>
  </si>
  <si>
    <t>A-08-03</t>
  </si>
  <si>
    <t>TASAS Y DERECHOS ADMINISTRATIVOS</t>
  </si>
  <si>
    <t>A-08-04-01</t>
  </si>
  <si>
    <t>11</t>
  </si>
  <si>
    <t>CUOTA DE FISCALIZACIÓN Y AUDITAJE</t>
  </si>
  <si>
    <t>B-10-04-01</t>
  </si>
  <si>
    <t>APORTES AL FONDO DE CONTINGENCIAS</t>
  </si>
  <si>
    <t>C-1102-1002-2</t>
  </si>
  <si>
    <t>MEJORAMIENTO DE CAPACIDADES LOCALES EN LAS CASAS LÚDICAS EN EL MARCO DEL PROGRAMA INTEGRAL NIÑOS, NIÑAS Y ADOLESCENTES CON OPORTUNIDADES  NACIONAL</t>
  </si>
  <si>
    <t>C-1103-1002-5</t>
  </si>
  <si>
    <t>FORTALECIMIENTO DE LA OFERTA INSTITUCIONAL  PARA LA VINCULACIÓN Y ATENCIÓN DE LOS COLOMBIANOS EN EL EXTERIOR  NACIONAL</t>
  </si>
  <si>
    <t>21</t>
  </si>
  <si>
    <t>C-1103-1002-6</t>
  </si>
  <si>
    <t>FORTALECIMIENTO DE ESTRATEGIAS DE ACOMPAÑAMIENTO AL RETORNO DE CONNACIONALES PROCEDENTES DEL EXTERIOR  NACIONAL</t>
  </si>
  <si>
    <t>C-1103-1002-7</t>
  </si>
  <si>
    <t>IMPLEMENTACION DE MEDIDAS DE ATENCION Y REPARACION INTEGRAL A VICTIMAS EN EL EXTERIOR EN EL MARCO DE COMPETENCIAS DEL MINISTERIO DE RELACIONES EXTERIORES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</si>
  <si>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</si>
  <si>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</si>
  <si>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C-1199-1002-3</t>
  </si>
  <si>
    <t>FORTALECIMIENTO DE LA GESTIÓN DOCUMENTAL EN EL MINISTERIO DE RELACIONES EXTERIORES Y SU FONDO ROTATORIO  BOGOTÁ</t>
  </si>
  <si>
    <t>C-1199-1002-4</t>
  </si>
  <si>
    <t>MEJORAMIENTO TECNOLÓGICO DEL MINISTERIO DE RELACIONES EXTERIORES  NACIONAL</t>
  </si>
  <si>
    <t>C-1199-1002-5</t>
  </si>
  <si>
    <t>FORTALECIMIENTO DE LA INFRAESTRUCTURA DEL MINISTERIO DE RELACIONES EXTERIORES PARA EL DESARROLLO DE LOS PROCESOS MISIONALES  NACIONAL</t>
  </si>
  <si>
    <t>C-1199-1002-6</t>
  </si>
  <si>
    <t>FORTALECIMIENTO DEL MODELO INTEGRAL DE CAPACITACIÓN DE LOS FUNCIONARIOS DEL MINISTERIO DE RELACIONES EXTERIORES  NACIONAL</t>
  </si>
  <si>
    <t>C-1199-1002-7</t>
  </si>
  <si>
    <t>IMPLEMENTACION SISTEMA INTEGRADO DE GESTION EN LAS EMBAJADAS Y CONSULADOS DE COLOMBIA EN EL EXTERIOR  NACIONAL</t>
  </si>
  <si>
    <t>PORC COMP</t>
  </si>
  <si>
    <t>PORC OBLIG</t>
  </si>
  <si>
    <t>PORC PAGO</t>
  </si>
  <si>
    <t>TOTAL TRANSFERENCIAS CORRIENTES</t>
  </si>
  <si>
    <t>TOTAL GASTOS POR TRIBUTOS, MULTAS Y SANCIONES</t>
  </si>
  <si>
    <t>TOTAL PRESUPUESTO SERVICIO DE LA DEUDA PUBLICA</t>
  </si>
  <si>
    <t>TOTAL INVERSION</t>
  </si>
  <si>
    <t>TOTAL PRESUPUESTO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</si>
</sst>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6" fillId="0" borderId="1" xfId="0" applyFont="1" applyBorder="1" applyAlignment="1">
      <alignment horizontal="center" wrapText="1" readingOrder="1"/>
    </xf>
    <xf numFmtId="0" fontId="6" fillId="0" borderId="0" xfId="0" applyFont="1" applyAlignment="1">
      <alignment horizontal="center" wrapText="1" readingOrder="1"/>
    </xf>
    <xf numFmtId="0" fontId="7" fillId="0" borderId="0" xfId="0" applyFont="1" applyAlignment="1"/>
    <xf numFmtId="0" fontId="1" fillId="0" borderId="0" xfId="0" applyFont="1" applyAlignment="1"/>
    <xf numFmtId="0" fontId="5" fillId="0" borderId="2" xfId="0" applyFont="1" applyBorder="1" applyAlignment="1">
      <alignment horizontal="left"/>
    </xf>
    <xf numFmtId="0" fontId="6" fillId="3" borderId="2" xfId="0" applyFont="1" applyFill="1" applyBorder="1" applyAlignment="1">
      <alignment horizontal="left" wrapText="1" readingOrder="1"/>
    </xf>
    <xf numFmtId="0" fontId="6" fillId="2" borderId="2" xfId="0" applyFont="1" applyFill="1" applyBorder="1" applyAlignment="1">
      <alignment horizontal="left" wrapText="1" readingOrder="1"/>
    </xf>
    <xf numFmtId="0" fontId="6" fillId="0" borderId="3" xfId="0" applyFont="1" applyBorder="1" applyAlignment="1">
      <alignment horizontal="center" wrapText="1" readingOrder="1"/>
    </xf>
    <xf numFmtId="0" fontId="3" fillId="0" borderId="4" xfId="0" applyFont="1" applyBorder="1" applyAlignment="1">
      <alignment horizontal="center" wrapText="1" readingOrder="1"/>
    </xf>
    <xf numFmtId="0" fontId="2" fillId="0" borderId="4" xfId="0" applyFont="1" applyBorder="1" applyAlignment="1">
      <alignment horizontal="left" wrapText="1" readingOrder="1"/>
    </xf>
    <xf numFmtId="0" fontId="3" fillId="0" borderId="4" xfId="0" applyFont="1" applyBorder="1" applyAlignment="1">
      <alignment wrapText="1" readingOrder="1"/>
    </xf>
    <xf numFmtId="0" fontId="3" fillId="0" borderId="4" xfId="0" applyFont="1" applyBorder="1" applyAlignment="1">
      <alignment horizontal="left" wrapText="1" readingOrder="1"/>
    </xf>
    <xf numFmtId="0" fontId="4" fillId="0" borderId="4" xfId="0" applyFont="1" applyBorder="1" applyAlignment="1">
      <alignment horizontal="right" wrapText="1" readingOrder="1"/>
    </xf>
    <xf numFmtId="0" fontId="6" fillId="0" borderId="2" xfId="0" applyFont="1" applyBorder="1" applyAlignment="1">
      <alignment horizontal="center" wrapText="1" readingOrder="1"/>
    </xf>
    <xf numFmtId="0" fontId="7" fillId="0" borderId="2" xfId="0" applyFont="1" applyBorder="1" applyAlignment="1"/>
    <xf numFmtId="0" fontId="8" fillId="0" borderId="2" xfId="0" applyFont="1" applyBorder="1" applyAlignment="1">
      <alignment horizontal="center" wrapText="1" readingOrder="1"/>
    </xf>
    <xf numFmtId="0" fontId="8" fillId="0" borderId="2" xfId="0" applyFont="1" applyBorder="1" applyAlignment="1">
      <alignment horizontal="left" wrapText="1" readingOrder="1"/>
    </xf>
    <xf numFmtId="0" fontId="8" fillId="0" borderId="2" xfId="0" applyFont="1" applyBorder="1" applyAlignment="1">
      <alignment wrapText="1" readingOrder="1"/>
    </xf>
    <xf numFmtId="164" fontId="8" fillId="0" borderId="2" xfId="0" applyNumberFormat="1" applyFont="1" applyBorder="1" applyAlignment="1">
      <alignment horizontal="right" wrapText="1" readingOrder="1"/>
    </xf>
    <xf numFmtId="2" fontId="7" fillId="0" borderId="2" xfId="0" applyNumberFormat="1" applyFont="1" applyBorder="1" applyAlignment="1"/>
    <xf numFmtId="164" fontId="6" fillId="3" borderId="2" xfId="0" applyNumberFormat="1" applyFont="1" applyFill="1" applyBorder="1" applyAlignment="1">
      <alignment horizontal="right" wrapText="1" readingOrder="1"/>
    </xf>
    <xf numFmtId="0" fontId="5" fillId="3" borderId="2" xfId="0" applyFont="1" applyFill="1" applyBorder="1" applyAlignment="1"/>
    <xf numFmtId="2" fontId="5" fillId="3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showGridLines="0" tabSelected="1" topLeftCell="A34" workbookViewId="0"/>
  </sheetViews>
  <sheetFormatPr baseColWidth="10" defaultRowHeight="15" x14ac:dyDescent="0.25"/>
  <cols>
    <col min="1" max="1" width="13.42578125" style="4" customWidth="1"/>
    <col min="2" max="2" width="27" style="4" customWidth="1"/>
    <col min="3" max="3" width="15.28515625" style="4" customWidth="1"/>
    <col min="4" max="4" width="8" style="4" customWidth="1"/>
    <col min="5" max="5" width="27.5703125" style="4" customWidth="1"/>
    <col min="6" max="12" width="18.85546875" style="4" customWidth="1"/>
    <col min="13" max="13" width="0" style="4" hidden="1" customWidth="1"/>
    <col min="14" max="14" width="11.140625" style="4" bestFit="1" customWidth="1"/>
    <col min="15" max="16384" width="11.42578125" style="4"/>
  </cols>
  <sheetData>
    <row r="1" spans="1:16" x14ac:dyDescent="0.25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3"/>
      <c r="N1" s="3"/>
      <c r="O1" s="3"/>
      <c r="P1" s="3"/>
    </row>
    <row r="2" spans="1:16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3"/>
      <c r="N2" s="3"/>
      <c r="O2" s="3"/>
      <c r="P2" s="3"/>
    </row>
    <row r="3" spans="1:16" x14ac:dyDescent="0.25">
      <c r="A3" s="8" t="s">
        <v>4</v>
      </c>
      <c r="B3" s="8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/>
      <c r="N3" s="3"/>
      <c r="O3" s="3"/>
      <c r="P3" s="3"/>
    </row>
    <row r="4" spans="1:16" x14ac:dyDescent="0.25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5"/>
      <c r="N4" s="5" t="s">
        <v>60</v>
      </c>
      <c r="O4" s="5" t="s">
        <v>61</v>
      </c>
      <c r="P4" s="5" t="s">
        <v>62</v>
      </c>
    </row>
    <row r="5" spans="1:16" ht="36.75" x14ac:dyDescent="0.25">
      <c r="A5" s="16" t="s">
        <v>18</v>
      </c>
      <c r="B5" s="17" t="s">
        <v>19</v>
      </c>
      <c r="C5" s="18" t="s">
        <v>20</v>
      </c>
      <c r="D5" s="16" t="s">
        <v>21</v>
      </c>
      <c r="E5" s="17" t="s">
        <v>22</v>
      </c>
      <c r="F5" s="19">
        <v>266135000000</v>
      </c>
      <c r="G5" s="19">
        <v>0</v>
      </c>
      <c r="H5" s="19">
        <v>233878330091.29001</v>
      </c>
      <c r="I5" s="19">
        <v>32256669908.709999</v>
      </c>
      <c r="J5" s="19">
        <v>207044542077.66</v>
      </c>
      <c r="K5" s="19">
        <v>88710335990.630005</v>
      </c>
      <c r="L5" s="19">
        <v>88710335990.630005</v>
      </c>
      <c r="M5" s="15"/>
      <c r="N5" s="20">
        <f>J5*100/F5</f>
        <v>77.79681067039661</v>
      </c>
      <c r="O5" s="20">
        <f>K5*100/F5</f>
        <v>33.332833332943807</v>
      </c>
      <c r="P5" s="20">
        <f>L5*100/F5</f>
        <v>33.332833332943807</v>
      </c>
    </row>
    <row r="6" spans="1:16" ht="36.75" x14ac:dyDescent="0.25">
      <c r="A6" s="16" t="s">
        <v>18</v>
      </c>
      <c r="B6" s="17" t="s">
        <v>19</v>
      </c>
      <c r="C6" s="18" t="s">
        <v>20</v>
      </c>
      <c r="D6" s="16" t="s">
        <v>23</v>
      </c>
      <c r="E6" s="17" t="s">
        <v>22</v>
      </c>
      <c r="F6" s="19">
        <v>179650000000</v>
      </c>
      <c r="G6" s="19">
        <v>0</v>
      </c>
      <c r="H6" s="19">
        <v>168908944660.54001</v>
      </c>
      <c r="I6" s="19">
        <v>10741055339.459999</v>
      </c>
      <c r="J6" s="19">
        <v>123459339607.55</v>
      </c>
      <c r="K6" s="19">
        <v>102352741803.34</v>
      </c>
      <c r="L6" s="19">
        <v>102352741803.34</v>
      </c>
      <c r="M6" s="15"/>
      <c r="N6" s="20">
        <f t="shared" ref="N6:N39" si="0">J6*100/F6</f>
        <v>68.72214840386863</v>
      </c>
      <c r="O6" s="20">
        <f t="shared" ref="O6:O39" si="1">K6*100/F6</f>
        <v>56.973415977367104</v>
      </c>
      <c r="P6" s="20">
        <f t="shared" ref="P6:P39" si="2">L6*100/F6</f>
        <v>56.973415977367104</v>
      </c>
    </row>
    <row r="7" spans="1:16" ht="30" customHeight="1" x14ac:dyDescent="0.25">
      <c r="A7" s="16"/>
      <c r="B7" s="17"/>
      <c r="C7" s="18"/>
      <c r="D7" s="16"/>
      <c r="E7" s="6" t="s">
        <v>22</v>
      </c>
      <c r="F7" s="21">
        <f>SUM(F5:F6)</f>
        <v>445785000000</v>
      </c>
      <c r="G7" s="21">
        <f>SUM(G5:G6)</f>
        <v>0</v>
      </c>
      <c r="H7" s="21">
        <f>SUM(H5:H6)</f>
        <v>402787274751.83002</v>
      </c>
      <c r="I7" s="21">
        <f>SUM(I5:I6)</f>
        <v>42997725248.169998</v>
      </c>
      <c r="J7" s="21">
        <f>SUM(J5:J6)</f>
        <v>330503881685.21002</v>
      </c>
      <c r="K7" s="21">
        <f>SUM(K5:K6)</f>
        <v>191063077793.97</v>
      </c>
      <c r="L7" s="21">
        <f>SUM(L5:L6)</f>
        <v>191063077793.97</v>
      </c>
      <c r="M7" s="22"/>
      <c r="N7" s="23">
        <f t="shared" si="0"/>
        <v>74.139749360164657</v>
      </c>
      <c r="O7" s="23">
        <f t="shared" si="1"/>
        <v>42.859916281160203</v>
      </c>
      <c r="P7" s="23">
        <f t="shared" si="2"/>
        <v>42.859916281160203</v>
      </c>
    </row>
    <row r="8" spans="1:16" ht="36.75" x14ac:dyDescent="0.25">
      <c r="A8" s="16" t="s">
        <v>18</v>
      </c>
      <c r="B8" s="17" t="s">
        <v>19</v>
      </c>
      <c r="C8" s="18" t="s">
        <v>24</v>
      </c>
      <c r="D8" s="16" t="s">
        <v>21</v>
      </c>
      <c r="E8" s="17" t="s">
        <v>25</v>
      </c>
      <c r="F8" s="19">
        <v>117523000000</v>
      </c>
      <c r="G8" s="19">
        <v>0</v>
      </c>
      <c r="H8" s="19">
        <v>110906272332.96001</v>
      </c>
      <c r="I8" s="19">
        <v>6616727667.04</v>
      </c>
      <c r="J8" s="19">
        <v>110906272332.46001</v>
      </c>
      <c r="K8" s="19">
        <v>81975369154.960007</v>
      </c>
      <c r="L8" s="19">
        <v>81975369154.960007</v>
      </c>
      <c r="M8" s="15"/>
      <c r="N8" s="20">
        <f t="shared" si="0"/>
        <v>94.369844483598953</v>
      </c>
      <c r="O8" s="20">
        <f t="shared" si="1"/>
        <v>69.752617917309806</v>
      </c>
      <c r="P8" s="20">
        <f t="shared" si="2"/>
        <v>69.752617917309806</v>
      </c>
    </row>
    <row r="9" spans="1:16" ht="36.75" x14ac:dyDescent="0.25">
      <c r="A9" s="16" t="s">
        <v>18</v>
      </c>
      <c r="B9" s="17" t="s">
        <v>19</v>
      </c>
      <c r="C9" s="18" t="s">
        <v>24</v>
      </c>
      <c r="D9" s="16" t="s">
        <v>23</v>
      </c>
      <c r="E9" s="17" t="s">
        <v>25</v>
      </c>
      <c r="F9" s="19">
        <v>753000000</v>
      </c>
      <c r="G9" s="19">
        <v>0</v>
      </c>
      <c r="H9" s="19">
        <v>9100000</v>
      </c>
      <c r="I9" s="19">
        <v>743900000</v>
      </c>
      <c r="J9" s="19">
        <v>8533122.5</v>
      </c>
      <c r="K9" s="19">
        <v>8533122.5</v>
      </c>
      <c r="L9" s="19">
        <v>8533122.5</v>
      </c>
      <c r="M9" s="15"/>
      <c r="N9" s="20">
        <f t="shared" si="0"/>
        <v>1.1332167994687914</v>
      </c>
      <c r="O9" s="20">
        <f t="shared" si="1"/>
        <v>1.1332167994687914</v>
      </c>
      <c r="P9" s="20">
        <f t="shared" si="2"/>
        <v>1.1332167994687914</v>
      </c>
    </row>
    <row r="10" spans="1:16" ht="36.75" x14ac:dyDescent="0.25">
      <c r="A10" s="16" t="s">
        <v>18</v>
      </c>
      <c r="B10" s="17" t="s">
        <v>19</v>
      </c>
      <c r="C10" s="18" t="s">
        <v>26</v>
      </c>
      <c r="D10" s="16" t="s">
        <v>23</v>
      </c>
      <c r="E10" s="17" t="s">
        <v>27</v>
      </c>
      <c r="F10" s="19">
        <v>8655000000</v>
      </c>
      <c r="G10" s="19">
        <v>0</v>
      </c>
      <c r="H10" s="19">
        <v>4764062680.4899998</v>
      </c>
      <c r="I10" s="19">
        <v>3890937319.5100002</v>
      </c>
      <c r="J10" s="19">
        <v>4404031840.9799995</v>
      </c>
      <c r="K10" s="19">
        <v>4404031840.9799995</v>
      </c>
      <c r="L10" s="19">
        <v>4404031840.9799995</v>
      </c>
      <c r="M10" s="15"/>
      <c r="N10" s="20">
        <f t="shared" si="0"/>
        <v>50.884250040207966</v>
      </c>
      <c r="O10" s="20">
        <f t="shared" si="1"/>
        <v>50.884250040207966</v>
      </c>
      <c r="P10" s="20">
        <f t="shared" si="2"/>
        <v>50.884250040207966</v>
      </c>
    </row>
    <row r="11" spans="1:16" ht="36.75" x14ac:dyDescent="0.25">
      <c r="A11" s="16" t="s">
        <v>18</v>
      </c>
      <c r="B11" s="17" t="s">
        <v>19</v>
      </c>
      <c r="C11" s="18" t="s">
        <v>28</v>
      </c>
      <c r="D11" s="16" t="s">
        <v>21</v>
      </c>
      <c r="E11" s="17" t="s">
        <v>29</v>
      </c>
      <c r="F11" s="19">
        <v>75443000000</v>
      </c>
      <c r="G11" s="19">
        <v>75443000000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5"/>
      <c r="N11" s="20">
        <f t="shared" si="0"/>
        <v>0</v>
      </c>
      <c r="O11" s="20">
        <f t="shared" si="1"/>
        <v>0</v>
      </c>
      <c r="P11" s="20">
        <f t="shared" si="2"/>
        <v>0</v>
      </c>
    </row>
    <row r="12" spans="1:16" ht="33" customHeight="1" x14ac:dyDescent="0.25">
      <c r="A12" s="16"/>
      <c r="B12" s="17"/>
      <c r="C12" s="18"/>
      <c r="D12" s="16"/>
      <c r="E12" s="6" t="s">
        <v>63</v>
      </c>
      <c r="F12" s="21">
        <f>SUM(F8:F11)</f>
        <v>202374000000</v>
      </c>
      <c r="G12" s="21">
        <f>SUM(G8:G11)</f>
        <v>75443000000</v>
      </c>
      <c r="H12" s="21">
        <f>SUM(H8:H11)</f>
        <v>115679435013.45001</v>
      </c>
      <c r="I12" s="21">
        <f>SUM(I8:I11)</f>
        <v>11251564986.549999</v>
      </c>
      <c r="J12" s="21">
        <f>SUM(J8:J11)</f>
        <v>115318837295.94</v>
      </c>
      <c r="K12" s="21">
        <f>SUM(K8:K11)</f>
        <v>86387934118.440002</v>
      </c>
      <c r="L12" s="21">
        <f>SUM(L8:L11)</f>
        <v>86387934118.440002</v>
      </c>
      <c r="M12" s="22"/>
      <c r="N12" s="23">
        <f t="shared" si="0"/>
        <v>56.9830300809096</v>
      </c>
      <c r="O12" s="23">
        <f t="shared" si="1"/>
        <v>42.687269174123159</v>
      </c>
      <c r="P12" s="23">
        <f t="shared" si="2"/>
        <v>42.687269174123159</v>
      </c>
    </row>
    <row r="13" spans="1:16" ht="36.75" x14ac:dyDescent="0.25">
      <c r="A13" s="16" t="s">
        <v>18</v>
      </c>
      <c r="B13" s="17" t="s">
        <v>19</v>
      </c>
      <c r="C13" s="18" t="s">
        <v>30</v>
      </c>
      <c r="D13" s="16" t="s">
        <v>23</v>
      </c>
      <c r="E13" s="17" t="s">
        <v>31</v>
      </c>
      <c r="F13" s="19">
        <v>532000000</v>
      </c>
      <c r="G13" s="19">
        <v>0</v>
      </c>
      <c r="H13" s="19">
        <v>305637406.56</v>
      </c>
      <c r="I13" s="19">
        <v>226362593.44</v>
      </c>
      <c r="J13" s="19">
        <v>305539874.56</v>
      </c>
      <c r="K13" s="19">
        <v>302039874.56</v>
      </c>
      <c r="L13" s="19">
        <v>302039874.56</v>
      </c>
      <c r="M13" s="15"/>
      <c r="N13" s="20">
        <f t="shared" si="0"/>
        <v>57.432307248120303</v>
      </c>
      <c r="O13" s="20">
        <f t="shared" si="1"/>
        <v>56.774412511278193</v>
      </c>
      <c r="P13" s="20">
        <f t="shared" si="2"/>
        <v>56.774412511278193</v>
      </c>
    </row>
    <row r="14" spans="1:16" ht="36.75" x14ac:dyDescent="0.25">
      <c r="A14" s="16" t="s">
        <v>18</v>
      </c>
      <c r="B14" s="17" t="s">
        <v>19</v>
      </c>
      <c r="C14" s="18" t="s">
        <v>32</v>
      </c>
      <c r="D14" s="16" t="s">
        <v>23</v>
      </c>
      <c r="E14" s="17" t="s">
        <v>33</v>
      </c>
      <c r="F14" s="19">
        <v>22000000</v>
      </c>
      <c r="G14" s="19">
        <v>0</v>
      </c>
      <c r="H14" s="19">
        <v>11894537</v>
      </c>
      <c r="I14" s="19">
        <v>10105463</v>
      </c>
      <c r="J14" s="19">
        <v>11894537</v>
      </c>
      <c r="K14" s="19">
        <v>11894537</v>
      </c>
      <c r="L14" s="19">
        <v>11894537</v>
      </c>
      <c r="M14" s="15"/>
      <c r="N14" s="20">
        <f t="shared" si="0"/>
        <v>54.06607727272727</v>
      </c>
      <c r="O14" s="20">
        <f t="shared" si="1"/>
        <v>54.06607727272727</v>
      </c>
      <c r="P14" s="20">
        <f t="shared" si="2"/>
        <v>54.06607727272727</v>
      </c>
    </row>
    <row r="15" spans="1:16" ht="36.75" x14ac:dyDescent="0.25">
      <c r="A15" s="16" t="s">
        <v>18</v>
      </c>
      <c r="B15" s="17" t="s">
        <v>19</v>
      </c>
      <c r="C15" s="18" t="s">
        <v>34</v>
      </c>
      <c r="D15" s="16" t="s">
        <v>35</v>
      </c>
      <c r="E15" s="17" t="s">
        <v>36</v>
      </c>
      <c r="F15" s="19">
        <v>1530000000</v>
      </c>
      <c r="G15" s="19">
        <v>0</v>
      </c>
      <c r="H15" s="19">
        <v>0</v>
      </c>
      <c r="I15" s="19">
        <v>1530000000</v>
      </c>
      <c r="J15" s="19">
        <v>0</v>
      </c>
      <c r="K15" s="19">
        <v>0</v>
      </c>
      <c r="L15" s="19">
        <v>0</v>
      </c>
      <c r="M15" s="15"/>
      <c r="N15" s="20">
        <f t="shared" si="0"/>
        <v>0</v>
      </c>
      <c r="O15" s="20">
        <f t="shared" si="1"/>
        <v>0</v>
      </c>
      <c r="P15" s="20">
        <f t="shared" si="2"/>
        <v>0</v>
      </c>
    </row>
    <row r="16" spans="1:16" ht="34.5" customHeight="1" x14ac:dyDescent="0.25">
      <c r="A16" s="16"/>
      <c r="B16" s="17"/>
      <c r="C16" s="18"/>
      <c r="D16" s="16"/>
      <c r="E16" s="7" t="s">
        <v>64</v>
      </c>
      <c r="F16" s="21">
        <f>SUM(F13:F15)</f>
        <v>2084000000</v>
      </c>
      <c r="G16" s="21">
        <f>SUM(G13:G15)</f>
        <v>0</v>
      </c>
      <c r="H16" s="21">
        <f>SUM(H13:H15)</f>
        <v>317531943.56</v>
      </c>
      <c r="I16" s="21">
        <f>SUM(I13:I15)</f>
        <v>1766468056.4400001</v>
      </c>
      <c r="J16" s="21">
        <f>SUM(J13:J15)</f>
        <v>317434411.56</v>
      </c>
      <c r="K16" s="21">
        <f>SUM(K13:K15)</f>
        <v>313934411.56</v>
      </c>
      <c r="L16" s="21">
        <f>SUM(L13:L15)</f>
        <v>313934411.56</v>
      </c>
      <c r="M16" s="22"/>
      <c r="N16" s="23">
        <f t="shared" si="0"/>
        <v>15.231977522072937</v>
      </c>
      <c r="O16" s="23">
        <f t="shared" si="1"/>
        <v>15.06403126487524</v>
      </c>
      <c r="P16" s="23">
        <f t="shared" si="2"/>
        <v>15.06403126487524</v>
      </c>
    </row>
    <row r="17" spans="1:16" ht="36.75" x14ac:dyDescent="0.25">
      <c r="A17" s="16" t="s">
        <v>18</v>
      </c>
      <c r="B17" s="17" t="s">
        <v>19</v>
      </c>
      <c r="C17" s="18" t="s">
        <v>37</v>
      </c>
      <c r="D17" s="16" t="s">
        <v>35</v>
      </c>
      <c r="E17" s="17" t="s">
        <v>38</v>
      </c>
      <c r="F17" s="19">
        <v>3232793001</v>
      </c>
      <c r="G17" s="19">
        <v>0</v>
      </c>
      <c r="H17" s="19">
        <v>0</v>
      </c>
      <c r="I17" s="19">
        <v>3232793001</v>
      </c>
      <c r="J17" s="19">
        <v>0</v>
      </c>
      <c r="K17" s="19">
        <v>0</v>
      </c>
      <c r="L17" s="19">
        <v>0</v>
      </c>
      <c r="M17" s="15"/>
      <c r="N17" s="20">
        <f t="shared" si="0"/>
        <v>0</v>
      </c>
      <c r="O17" s="20">
        <f t="shared" si="1"/>
        <v>0</v>
      </c>
      <c r="P17" s="20">
        <f t="shared" si="2"/>
        <v>0</v>
      </c>
    </row>
    <row r="18" spans="1:16" ht="27" customHeight="1" x14ac:dyDescent="0.25">
      <c r="A18" s="16"/>
      <c r="B18" s="17"/>
      <c r="C18" s="18"/>
      <c r="D18" s="16"/>
      <c r="E18" s="7" t="s">
        <v>65</v>
      </c>
      <c r="F18" s="21">
        <f>SUM(F17)</f>
        <v>3232793001</v>
      </c>
      <c r="G18" s="21">
        <f>SUM(G17)</f>
        <v>0</v>
      </c>
      <c r="H18" s="21">
        <f>SUM(H17)</f>
        <v>0</v>
      </c>
      <c r="I18" s="21">
        <f>SUM(I17)</f>
        <v>3232793001</v>
      </c>
      <c r="J18" s="21">
        <f>SUM(J17)</f>
        <v>0</v>
      </c>
      <c r="K18" s="21">
        <f>SUM(K17)</f>
        <v>0</v>
      </c>
      <c r="L18" s="21">
        <f>SUM(L17)</f>
        <v>0</v>
      </c>
      <c r="M18" s="22"/>
      <c r="N18" s="23">
        <f t="shared" si="0"/>
        <v>0</v>
      </c>
      <c r="O18" s="23">
        <f t="shared" si="1"/>
        <v>0</v>
      </c>
      <c r="P18" s="23">
        <f t="shared" si="2"/>
        <v>0</v>
      </c>
    </row>
    <row r="19" spans="1:16" ht="84.75" x14ac:dyDescent="0.25">
      <c r="A19" s="16" t="s">
        <v>18</v>
      </c>
      <c r="B19" s="17" t="s">
        <v>19</v>
      </c>
      <c r="C19" s="18" t="s">
        <v>39</v>
      </c>
      <c r="D19" s="16" t="s">
        <v>35</v>
      </c>
      <c r="E19" s="17" t="s">
        <v>40</v>
      </c>
      <c r="F19" s="19">
        <v>700000000</v>
      </c>
      <c r="G19" s="19">
        <v>0</v>
      </c>
      <c r="H19" s="19">
        <v>0</v>
      </c>
      <c r="I19" s="19">
        <v>700000000</v>
      </c>
      <c r="J19" s="19">
        <v>0</v>
      </c>
      <c r="K19" s="19">
        <v>0</v>
      </c>
      <c r="L19" s="19">
        <v>0</v>
      </c>
      <c r="M19" s="15"/>
      <c r="N19" s="20">
        <f t="shared" si="0"/>
        <v>0</v>
      </c>
      <c r="O19" s="20">
        <f t="shared" si="1"/>
        <v>0</v>
      </c>
      <c r="P19" s="20">
        <f t="shared" si="2"/>
        <v>0</v>
      </c>
    </row>
    <row r="20" spans="1:16" ht="60.75" x14ac:dyDescent="0.25">
      <c r="A20" s="16" t="s">
        <v>18</v>
      </c>
      <c r="B20" s="17" t="s">
        <v>19</v>
      </c>
      <c r="C20" s="18" t="s">
        <v>41</v>
      </c>
      <c r="D20" s="16" t="s">
        <v>35</v>
      </c>
      <c r="E20" s="17" t="s">
        <v>42</v>
      </c>
      <c r="F20" s="19">
        <v>8000000000</v>
      </c>
      <c r="G20" s="19">
        <v>0</v>
      </c>
      <c r="H20" s="19">
        <v>3543955121.0900002</v>
      </c>
      <c r="I20" s="19">
        <v>4456044878.9099998</v>
      </c>
      <c r="J20" s="19">
        <v>3369590271.0900002</v>
      </c>
      <c r="K20" s="19">
        <v>3302549436.0900002</v>
      </c>
      <c r="L20" s="19">
        <v>3302549436.0900002</v>
      </c>
      <c r="M20" s="15"/>
      <c r="N20" s="20">
        <f t="shared" si="0"/>
        <v>42.119878388624997</v>
      </c>
      <c r="O20" s="20">
        <f t="shared" si="1"/>
        <v>41.281867951125001</v>
      </c>
      <c r="P20" s="20">
        <f t="shared" si="2"/>
        <v>41.281867951125001</v>
      </c>
    </row>
    <row r="21" spans="1:16" ht="60.75" x14ac:dyDescent="0.25">
      <c r="A21" s="16" t="s">
        <v>18</v>
      </c>
      <c r="B21" s="17" t="s">
        <v>19</v>
      </c>
      <c r="C21" s="18" t="s">
        <v>41</v>
      </c>
      <c r="D21" s="16" t="s">
        <v>23</v>
      </c>
      <c r="E21" s="17" t="s">
        <v>42</v>
      </c>
      <c r="F21" s="19">
        <v>1899023898</v>
      </c>
      <c r="G21" s="19">
        <v>0</v>
      </c>
      <c r="H21" s="19">
        <v>77600000</v>
      </c>
      <c r="I21" s="19">
        <v>1821423898</v>
      </c>
      <c r="J21" s="19">
        <v>0</v>
      </c>
      <c r="K21" s="19">
        <v>0</v>
      </c>
      <c r="L21" s="19">
        <v>0</v>
      </c>
      <c r="M21" s="15"/>
      <c r="N21" s="20">
        <f t="shared" si="0"/>
        <v>0</v>
      </c>
      <c r="O21" s="20">
        <f t="shared" si="1"/>
        <v>0</v>
      </c>
      <c r="P21" s="20">
        <f t="shared" si="2"/>
        <v>0</v>
      </c>
    </row>
    <row r="22" spans="1:16" ht="60.75" x14ac:dyDescent="0.25">
      <c r="A22" s="16" t="s">
        <v>18</v>
      </c>
      <c r="B22" s="17" t="s">
        <v>19</v>
      </c>
      <c r="C22" s="18" t="s">
        <v>41</v>
      </c>
      <c r="D22" s="16" t="s">
        <v>43</v>
      </c>
      <c r="E22" s="17" t="s">
        <v>42</v>
      </c>
      <c r="F22" s="19">
        <v>1100976102</v>
      </c>
      <c r="G22" s="19">
        <v>0</v>
      </c>
      <c r="H22" s="19">
        <v>0</v>
      </c>
      <c r="I22" s="19">
        <v>1100976102</v>
      </c>
      <c r="J22" s="19">
        <v>0</v>
      </c>
      <c r="K22" s="19">
        <v>0</v>
      </c>
      <c r="L22" s="19">
        <v>0</v>
      </c>
      <c r="M22" s="15"/>
      <c r="N22" s="20">
        <f t="shared" si="0"/>
        <v>0</v>
      </c>
      <c r="O22" s="20">
        <f t="shared" si="1"/>
        <v>0</v>
      </c>
      <c r="P22" s="20">
        <f t="shared" si="2"/>
        <v>0</v>
      </c>
    </row>
    <row r="23" spans="1:16" ht="84.75" x14ac:dyDescent="0.25">
      <c r="A23" s="16" t="s">
        <v>18</v>
      </c>
      <c r="B23" s="17" t="s">
        <v>19</v>
      </c>
      <c r="C23" s="18" t="s">
        <v>44</v>
      </c>
      <c r="D23" s="16" t="s">
        <v>35</v>
      </c>
      <c r="E23" s="17" t="s">
        <v>45</v>
      </c>
      <c r="F23" s="19">
        <v>2150000000</v>
      </c>
      <c r="G23" s="19">
        <v>0</v>
      </c>
      <c r="H23" s="19">
        <v>344712000</v>
      </c>
      <c r="I23" s="19">
        <v>1805288000</v>
      </c>
      <c r="J23" s="19">
        <v>44712000</v>
      </c>
      <c r="K23" s="19">
        <v>13289400</v>
      </c>
      <c r="L23" s="19">
        <v>13289400</v>
      </c>
      <c r="M23" s="15"/>
      <c r="N23" s="20">
        <f t="shared" si="0"/>
        <v>2.0796279069767443</v>
      </c>
      <c r="O23" s="20">
        <f t="shared" si="1"/>
        <v>0.61811162790697671</v>
      </c>
      <c r="P23" s="20">
        <f t="shared" si="2"/>
        <v>0.61811162790697671</v>
      </c>
    </row>
    <row r="24" spans="1:16" ht="84.75" x14ac:dyDescent="0.25">
      <c r="A24" s="16" t="s">
        <v>18</v>
      </c>
      <c r="B24" s="17" t="s">
        <v>19</v>
      </c>
      <c r="C24" s="18" t="s">
        <v>44</v>
      </c>
      <c r="D24" s="16" t="s">
        <v>23</v>
      </c>
      <c r="E24" s="17" t="s">
        <v>45</v>
      </c>
      <c r="F24" s="19">
        <v>515534400</v>
      </c>
      <c r="G24" s="19">
        <v>0</v>
      </c>
      <c r="H24" s="19">
        <v>241752000</v>
      </c>
      <c r="I24" s="19">
        <v>273782400</v>
      </c>
      <c r="J24" s="19">
        <v>241752000</v>
      </c>
      <c r="K24" s="19">
        <v>74322800</v>
      </c>
      <c r="L24" s="19">
        <v>74322800</v>
      </c>
      <c r="M24" s="15"/>
      <c r="N24" s="20">
        <f t="shared" si="0"/>
        <v>46.893475973669261</v>
      </c>
      <c r="O24" s="20">
        <f t="shared" si="1"/>
        <v>14.416651924682427</v>
      </c>
      <c r="P24" s="20">
        <f t="shared" si="2"/>
        <v>14.416651924682427</v>
      </c>
    </row>
    <row r="25" spans="1:16" ht="84.75" x14ac:dyDescent="0.25">
      <c r="A25" s="16" t="s">
        <v>18</v>
      </c>
      <c r="B25" s="17" t="s">
        <v>19</v>
      </c>
      <c r="C25" s="18" t="s">
        <v>46</v>
      </c>
      <c r="D25" s="16" t="s">
        <v>35</v>
      </c>
      <c r="E25" s="17" t="s">
        <v>47</v>
      </c>
      <c r="F25" s="19">
        <v>1877304986</v>
      </c>
      <c r="G25" s="19">
        <v>0</v>
      </c>
      <c r="H25" s="19">
        <v>1536305364.3099999</v>
      </c>
      <c r="I25" s="19">
        <v>340999621.69</v>
      </c>
      <c r="J25" s="19">
        <v>1460929092.3099999</v>
      </c>
      <c r="K25" s="19">
        <v>1424092424.3099999</v>
      </c>
      <c r="L25" s="19">
        <v>1424092424.3099999</v>
      </c>
      <c r="M25" s="15"/>
      <c r="N25" s="20">
        <f t="shared" si="0"/>
        <v>77.820551439690263</v>
      </c>
      <c r="O25" s="20">
        <f t="shared" si="1"/>
        <v>75.858341341985863</v>
      </c>
      <c r="P25" s="20">
        <f t="shared" si="2"/>
        <v>75.858341341985863</v>
      </c>
    </row>
    <row r="26" spans="1:16" ht="84.75" x14ac:dyDescent="0.25">
      <c r="A26" s="16" t="s">
        <v>18</v>
      </c>
      <c r="B26" s="17" t="s">
        <v>19</v>
      </c>
      <c r="C26" s="18" t="s">
        <v>46</v>
      </c>
      <c r="D26" s="16" t="s">
        <v>23</v>
      </c>
      <c r="E26" s="17" t="s">
        <v>47</v>
      </c>
      <c r="F26" s="19">
        <v>182695014</v>
      </c>
      <c r="G26" s="19">
        <v>0</v>
      </c>
      <c r="H26" s="19">
        <v>128445161.7</v>
      </c>
      <c r="I26" s="19">
        <v>54249852.299999997</v>
      </c>
      <c r="J26" s="19">
        <v>128445161.7</v>
      </c>
      <c r="K26" s="19">
        <v>128445161.7</v>
      </c>
      <c r="L26" s="19">
        <v>128445161.7</v>
      </c>
      <c r="M26" s="15"/>
      <c r="N26" s="20">
        <f t="shared" si="0"/>
        <v>70.305783878699614</v>
      </c>
      <c r="O26" s="20">
        <f t="shared" si="1"/>
        <v>70.305783878699614</v>
      </c>
      <c r="P26" s="20">
        <f t="shared" si="2"/>
        <v>70.305783878699614</v>
      </c>
    </row>
    <row r="27" spans="1:16" ht="132.75" x14ac:dyDescent="0.25">
      <c r="A27" s="16" t="s">
        <v>18</v>
      </c>
      <c r="B27" s="17" t="s">
        <v>19</v>
      </c>
      <c r="C27" s="18" t="s">
        <v>48</v>
      </c>
      <c r="D27" s="16" t="s">
        <v>35</v>
      </c>
      <c r="E27" s="17" t="s">
        <v>49</v>
      </c>
      <c r="F27" s="19">
        <v>6000000000</v>
      </c>
      <c r="G27" s="19">
        <v>0</v>
      </c>
      <c r="H27" s="19">
        <v>4235089321.0300002</v>
      </c>
      <c r="I27" s="19">
        <v>1764910678.97</v>
      </c>
      <c r="J27" s="19">
        <v>3604089321.0300002</v>
      </c>
      <c r="K27" s="19">
        <v>22220000</v>
      </c>
      <c r="L27" s="19">
        <v>22220000</v>
      </c>
      <c r="M27" s="15"/>
      <c r="N27" s="20">
        <f t="shared" si="0"/>
        <v>60.0681553505</v>
      </c>
      <c r="O27" s="20">
        <f t="shared" si="1"/>
        <v>0.37033333333333335</v>
      </c>
      <c r="P27" s="20">
        <f t="shared" si="2"/>
        <v>0.37033333333333335</v>
      </c>
    </row>
    <row r="28" spans="1:16" ht="132.75" x14ac:dyDescent="0.25">
      <c r="A28" s="16" t="s">
        <v>18</v>
      </c>
      <c r="B28" s="17" t="s">
        <v>19</v>
      </c>
      <c r="C28" s="18" t="s">
        <v>48</v>
      </c>
      <c r="D28" s="16" t="s">
        <v>43</v>
      </c>
      <c r="E28" s="17" t="s">
        <v>49</v>
      </c>
      <c r="F28" s="19">
        <v>5980000000</v>
      </c>
      <c r="G28" s="19">
        <v>0</v>
      </c>
      <c r="H28" s="19">
        <v>0</v>
      </c>
      <c r="I28" s="19">
        <v>5980000000</v>
      </c>
      <c r="J28" s="19">
        <v>0</v>
      </c>
      <c r="K28" s="19">
        <v>0</v>
      </c>
      <c r="L28" s="19">
        <v>0</v>
      </c>
      <c r="M28" s="15"/>
      <c r="N28" s="20">
        <f t="shared" si="0"/>
        <v>0</v>
      </c>
      <c r="O28" s="20">
        <f t="shared" si="1"/>
        <v>0</v>
      </c>
      <c r="P28" s="20">
        <f t="shared" si="2"/>
        <v>0</v>
      </c>
    </row>
    <row r="29" spans="1:16" ht="60.75" x14ac:dyDescent="0.25">
      <c r="A29" s="16" t="s">
        <v>18</v>
      </c>
      <c r="B29" s="17" t="s">
        <v>19</v>
      </c>
      <c r="C29" s="18" t="s">
        <v>50</v>
      </c>
      <c r="D29" s="16" t="s">
        <v>35</v>
      </c>
      <c r="E29" s="17" t="s">
        <v>51</v>
      </c>
      <c r="F29" s="19">
        <v>330000000</v>
      </c>
      <c r="G29" s="19">
        <v>0</v>
      </c>
      <c r="H29" s="19">
        <v>294183377</v>
      </c>
      <c r="I29" s="19">
        <v>35816623</v>
      </c>
      <c r="J29" s="19">
        <v>0</v>
      </c>
      <c r="K29" s="19">
        <v>0</v>
      </c>
      <c r="L29" s="19">
        <v>0</v>
      </c>
      <c r="M29" s="15"/>
      <c r="N29" s="20">
        <f t="shared" si="0"/>
        <v>0</v>
      </c>
      <c r="O29" s="20">
        <f t="shared" si="1"/>
        <v>0</v>
      </c>
      <c r="P29" s="20">
        <f t="shared" si="2"/>
        <v>0</v>
      </c>
    </row>
    <row r="30" spans="1:16" ht="48.75" x14ac:dyDescent="0.25">
      <c r="A30" s="16" t="s">
        <v>18</v>
      </c>
      <c r="B30" s="17" t="s">
        <v>19</v>
      </c>
      <c r="C30" s="18" t="s">
        <v>52</v>
      </c>
      <c r="D30" s="16" t="s">
        <v>35</v>
      </c>
      <c r="E30" s="17" t="s">
        <v>53</v>
      </c>
      <c r="F30" s="19">
        <v>7000000000</v>
      </c>
      <c r="G30" s="19">
        <v>0</v>
      </c>
      <c r="H30" s="19">
        <v>0</v>
      </c>
      <c r="I30" s="19">
        <v>7000000000</v>
      </c>
      <c r="J30" s="19">
        <v>0</v>
      </c>
      <c r="K30" s="19">
        <v>0</v>
      </c>
      <c r="L30" s="19">
        <v>0</v>
      </c>
      <c r="M30" s="15"/>
      <c r="N30" s="20">
        <f t="shared" si="0"/>
        <v>0</v>
      </c>
      <c r="O30" s="20">
        <f t="shared" si="1"/>
        <v>0</v>
      </c>
      <c r="P30" s="20">
        <f t="shared" si="2"/>
        <v>0</v>
      </c>
    </row>
    <row r="31" spans="1:16" ht="48.75" x14ac:dyDescent="0.25">
      <c r="A31" s="16" t="s">
        <v>18</v>
      </c>
      <c r="B31" s="17" t="s">
        <v>19</v>
      </c>
      <c r="C31" s="18" t="s">
        <v>52</v>
      </c>
      <c r="D31" s="16" t="s">
        <v>43</v>
      </c>
      <c r="E31" s="17" t="s">
        <v>53</v>
      </c>
      <c r="F31" s="19">
        <v>5195743404</v>
      </c>
      <c r="G31" s="19">
        <v>0</v>
      </c>
      <c r="H31" s="19">
        <v>0</v>
      </c>
      <c r="I31" s="19">
        <v>5195743404</v>
      </c>
      <c r="J31" s="19">
        <v>0</v>
      </c>
      <c r="K31" s="19">
        <v>0</v>
      </c>
      <c r="L31" s="19">
        <v>0</v>
      </c>
      <c r="M31" s="15"/>
      <c r="N31" s="20">
        <f t="shared" si="0"/>
        <v>0</v>
      </c>
      <c r="O31" s="20">
        <f t="shared" si="1"/>
        <v>0</v>
      </c>
      <c r="P31" s="20">
        <f t="shared" si="2"/>
        <v>0</v>
      </c>
    </row>
    <row r="32" spans="1:16" ht="84.75" x14ac:dyDescent="0.25">
      <c r="A32" s="16" t="s">
        <v>18</v>
      </c>
      <c r="B32" s="17" t="s">
        <v>19</v>
      </c>
      <c r="C32" s="18" t="s">
        <v>54</v>
      </c>
      <c r="D32" s="16" t="s">
        <v>35</v>
      </c>
      <c r="E32" s="17" t="s">
        <v>55</v>
      </c>
      <c r="F32" s="19">
        <v>6168695014</v>
      </c>
      <c r="G32" s="19">
        <v>0</v>
      </c>
      <c r="H32" s="19">
        <v>0</v>
      </c>
      <c r="I32" s="19">
        <v>6168695014</v>
      </c>
      <c r="J32" s="19">
        <v>0</v>
      </c>
      <c r="K32" s="19">
        <v>0</v>
      </c>
      <c r="L32" s="19">
        <v>0</v>
      </c>
      <c r="M32" s="15"/>
      <c r="N32" s="20">
        <f t="shared" si="0"/>
        <v>0</v>
      </c>
      <c r="O32" s="20">
        <f t="shared" si="1"/>
        <v>0</v>
      </c>
      <c r="P32" s="20">
        <f t="shared" si="2"/>
        <v>0</v>
      </c>
    </row>
    <row r="33" spans="1:16" ht="84.75" x14ac:dyDescent="0.25">
      <c r="A33" s="16" t="s">
        <v>18</v>
      </c>
      <c r="B33" s="17" t="s">
        <v>19</v>
      </c>
      <c r="C33" s="18" t="s">
        <v>54</v>
      </c>
      <c r="D33" s="16" t="s">
        <v>43</v>
      </c>
      <c r="E33" s="17" t="s">
        <v>55</v>
      </c>
      <c r="F33" s="19">
        <v>12331304986</v>
      </c>
      <c r="G33" s="19">
        <v>0</v>
      </c>
      <c r="H33" s="19">
        <v>6672752863.3999996</v>
      </c>
      <c r="I33" s="19">
        <v>5658552122.6000004</v>
      </c>
      <c r="J33" s="19">
        <v>1875910499.1500001</v>
      </c>
      <c r="K33" s="19">
        <v>1842760855.76</v>
      </c>
      <c r="L33" s="19">
        <v>1842760855.76</v>
      </c>
      <c r="M33" s="15"/>
      <c r="N33" s="20">
        <f t="shared" si="0"/>
        <v>15.212586999346478</v>
      </c>
      <c r="O33" s="20">
        <f t="shared" si="1"/>
        <v>14.943761895858765</v>
      </c>
      <c r="P33" s="20">
        <f t="shared" si="2"/>
        <v>14.943761895858765</v>
      </c>
    </row>
    <row r="34" spans="1:16" ht="72.75" x14ac:dyDescent="0.25">
      <c r="A34" s="16" t="s">
        <v>18</v>
      </c>
      <c r="B34" s="17" t="s">
        <v>19</v>
      </c>
      <c r="C34" s="18" t="s">
        <v>56</v>
      </c>
      <c r="D34" s="16" t="s">
        <v>35</v>
      </c>
      <c r="E34" s="17" t="s">
        <v>57</v>
      </c>
      <c r="F34" s="19">
        <v>600000000</v>
      </c>
      <c r="G34" s="19">
        <v>0</v>
      </c>
      <c r="H34" s="19">
        <v>481024822</v>
      </c>
      <c r="I34" s="19">
        <v>118975178</v>
      </c>
      <c r="J34" s="19">
        <v>359198822</v>
      </c>
      <c r="K34" s="19">
        <v>3000000</v>
      </c>
      <c r="L34" s="19">
        <v>3000000</v>
      </c>
      <c r="M34" s="15"/>
      <c r="N34" s="20">
        <f t="shared" si="0"/>
        <v>59.866470333333332</v>
      </c>
      <c r="O34" s="20">
        <f t="shared" si="1"/>
        <v>0.5</v>
      </c>
      <c r="P34" s="20">
        <f t="shared" si="2"/>
        <v>0.5</v>
      </c>
    </row>
    <row r="35" spans="1:16" ht="72.75" x14ac:dyDescent="0.25">
      <c r="A35" s="16" t="s">
        <v>18</v>
      </c>
      <c r="B35" s="17" t="s">
        <v>19</v>
      </c>
      <c r="C35" s="18" t="s">
        <v>56</v>
      </c>
      <c r="D35" s="16" t="s">
        <v>23</v>
      </c>
      <c r="E35" s="17" t="s">
        <v>57</v>
      </c>
      <c r="F35" s="19">
        <v>400000000</v>
      </c>
      <c r="G35" s="19">
        <v>0</v>
      </c>
      <c r="H35" s="19">
        <v>354763880</v>
      </c>
      <c r="I35" s="19">
        <v>45236120</v>
      </c>
      <c r="J35" s="19">
        <v>331911120</v>
      </c>
      <c r="K35" s="19">
        <v>0</v>
      </c>
      <c r="L35" s="19">
        <v>0</v>
      </c>
      <c r="M35" s="15"/>
      <c r="N35" s="20">
        <f t="shared" si="0"/>
        <v>82.977779999999996</v>
      </c>
      <c r="O35" s="20">
        <f t="shared" si="1"/>
        <v>0</v>
      </c>
      <c r="P35" s="20">
        <f t="shared" si="2"/>
        <v>0</v>
      </c>
    </row>
    <row r="36" spans="1:16" ht="60.75" x14ac:dyDescent="0.25">
      <c r="A36" s="16" t="s">
        <v>18</v>
      </c>
      <c r="B36" s="17" t="s">
        <v>19</v>
      </c>
      <c r="C36" s="18" t="s">
        <v>58</v>
      </c>
      <c r="D36" s="16" t="s">
        <v>35</v>
      </c>
      <c r="E36" s="17" t="s">
        <v>59</v>
      </c>
      <c r="F36" s="19">
        <v>774000000</v>
      </c>
      <c r="G36" s="19">
        <v>0</v>
      </c>
      <c r="H36" s="19">
        <v>86000000</v>
      </c>
      <c r="I36" s="19">
        <v>688000000</v>
      </c>
      <c r="J36" s="19">
        <v>86000000</v>
      </c>
      <c r="K36" s="19">
        <v>34350000</v>
      </c>
      <c r="L36" s="19">
        <v>34350000</v>
      </c>
      <c r="M36" s="15"/>
      <c r="N36" s="20">
        <f t="shared" si="0"/>
        <v>11.111111111111111</v>
      </c>
      <c r="O36" s="20">
        <f t="shared" si="1"/>
        <v>4.4379844961240309</v>
      </c>
      <c r="P36" s="20">
        <f t="shared" si="2"/>
        <v>4.4379844961240309</v>
      </c>
    </row>
    <row r="37" spans="1:16" ht="60.75" x14ac:dyDescent="0.25">
      <c r="A37" s="16" t="s">
        <v>18</v>
      </c>
      <c r="B37" s="17" t="s">
        <v>19</v>
      </c>
      <c r="C37" s="18" t="s">
        <v>58</v>
      </c>
      <c r="D37" s="16" t="s">
        <v>23</v>
      </c>
      <c r="E37" s="17" t="s">
        <v>59</v>
      </c>
      <c r="F37" s="19">
        <v>155746688</v>
      </c>
      <c r="G37" s="19">
        <v>0</v>
      </c>
      <c r="H37" s="19">
        <v>154000000</v>
      </c>
      <c r="I37" s="19">
        <v>1746688</v>
      </c>
      <c r="J37" s="19">
        <v>154000000</v>
      </c>
      <c r="K37" s="19">
        <v>66650000</v>
      </c>
      <c r="L37" s="19">
        <v>66650000</v>
      </c>
      <c r="M37" s="15"/>
      <c r="N37" s="20">
        <f t="shared" si="0"/>
        <v>98.878507130758379</v>
      </c>
      <c r="O37" s="20">
        <f t="shared" si="1"/>
        <v>42.793847404318477</v>
      </c>
      <c r="P37" s="20">
        <f t="shared" si="2"/>
        <v>42.793847404318477</v>
      </c>
    </row>
    <row r="38" spans="1:16" x14ac:dyDescent="0.25">
      <c r="A38" s="16"/>
      <c r="B38" s="17"/>
      <c r="C38" s="18"/>
      <c r="D38" s="16"/>
      <c r="E38" s="7" t="s">
        <v>66</v>
      </c>
      <c r="F38" s="21">
        <f>SUM(F19:F37)</f>
        <v>61361024492</v>
      </c>
      <c r="G38" s="21">
        <f>SUM(G19:G37)</f>
        <v>0</v>
      </c>
      <c r="H38" s="21">
        <f>SUM(H19:H37)</f>
        <v>18150583910.529999</v>
      </c>
      <c r="I38" s="21">
        <f>SUM(I19:I37)</f>
        <v>43210440581.469994</v>
      </c>
      <c r="J38" s="21">
        <f>SUM(J19:J37)</f>
        <v>11656538287.279999</v>
      </c>
      <c r="K38" s="21">
        <f>SUM(K19:K37)</f>
        <v>6911680077.8599997</v>
      </c>
      <c r="L38" s="21">
        <f>SUM(L19:L37)</f>
        <v>6911680077.8599997</v>
      </c>
      <c r="M38" s="22"/>
      <c r="N38" s="23">
        <f t="shared" si="0"/>
        <v>18.996648742068725</v>
      </c>
      <c r="O38" s="23">
        <f t="shared" si="1"/>
        <v>11.263958082644329</v>
      </c>
      <c r="P38" s="23">
        <f t="shared" si="2"/>
        <v>11.263958082644329</v>
      </c>
    </row>
    <row r="39" spans="1:16" x14ac:dyDescent="0.25">
      <c r="A39" s="16" t="s">
        <v>1</v>
      </c>
      <c r="B39" s="17" t="s">
        <v>1</v>
      </c>
      <c r="C39" s="18" t="s">
        <v>1</v>
      </c>
      <c r="D39" s="16" t="s">
        <v>1</v>
      </c>
      <c r="E39" s="6" t="s">
        <v>67</v>
      </c>
      <c r="F39" s="21">
        <v>714836817493</v>
      </c>
      <c r="G39" s="21">
        <v>75443000000</v>
      </c>
      <c r="H39" s="21">
        <v>536934825619.37</v>
      </c>
      <c r="I39" s="21">
        <v>102458991873.63</v>
      </c>
      <c r="J39" s="21">
        <v>457796691679.98999</v>
      </c>
      <c r="K39" s="21">
        <v>284676626401.83002</v>
      </c>
      <c r="L39" s="21">
        <v>284676626401.83002</v>
      </c>
      <c r="M39" s="22"/>
      <c r="N39" s="23">
        <f t="shared" si="0"/>
        <v>64.042125486139071</v>
      </c>
      <c r="O39" s="23">
        <f t="shared" si="1"/>
        <v>39.824001707161322</v>
      </c>
      <c r="P39" s="23">
        <f t="shared" si="2"/>
        <v>39.824001707161322</v>
      </c>
    </row>
    <row r="40" spans="1:16" x14ac:dyDescent="0.25">
      <c r="A40" s="9" t="s">
        <v>1</v>
      </c>
      <c r="B40" s="10" t="s">
        <v>1</v>
      </c>
      <c r="C40" s="11" t="s">
        <v>1</v>
      </c>
      <c r="D40" s="9" t="s">
        <v>1</v>
      </c>
      <c r="E40" s="12" t="s">
        <v>1</v>
      </c>
      <c r="F40" s="13" t="s">
        <v>1</v>
      </c>
      <c r="G40" s="13" t="s">
        <v>1</v>
      </c>
      <c r="H40" s="13" t="s">
        <v>1</v>
      </c>
      <c r="I40" s="13" t="s">
        <v>1</v>
      </c>
      <c r="J40" s="13" t="s">
        <v>1</v>
      </c>
      <c r="K40" s="13" t="s">
        <v>1</v>
      </c>
      <c r="L40" s="13" t="s">
        <v>1</v>
      </c>
    </row>
    <row r="41" spans="1:16" ht="0" hidden="1" customHeight="1" x14ac:dyDescent="0.25"/>
    <row r="42" spans="1:16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ACTUAL A MAYO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2023-06-02T21:20:33Z</dcterms:created>
  <dcterms:modified xsi:type="dcterms:W3CDTF">2023-06-02T22:37:12Z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